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aroycuervo-my.sharepoint.com/personal/planeacion_caroycuervo_gov_co/Documents/1. PLA TRD/2023/100.101.17_PLANES/100.101.17.11_PIG/SIG/SIG_ACTUAL/REGISTRO_NOVEDADADES_DOCUMENTOS/074_SEP_SOLICITUD_EVA/Respuesta/"/>
    </mc:Choice>
  </mc:AlternateContent>
  <xr:revisionPtr revIDLastSave="136" documentId="13_ncr:1_{AEC51962-25EE-481E-A71F-C0F7B410552E}" xr6:coauthVersionLast="47" xr6:coauthVersionMax="47" xr10:uidLastSave="{BBD241A8-FACE-48CC-AE30-2DF9A6B7A3D0}"/>
  <bookViews>
    <workbookView xWindow="-120" yWindow="-120" windowWidth="20730" windowHeight="11040" activeTab="2" xr2:uid="{5E33F0FB-4E7F-4567-92D8-21519E641D04}"/>
  </bookViews>
  <sheets>
    <sheet name="Estructura" sheetId="1" r:id="rId1"/>
    <sheet name="Segunda línea" sheetId="8" r:id="rId2"/>
    <sheet name="Mapa de aseguramiento" sheetId="3" r:id="rId3"/>
    <sheet name="Escala" sheetId="6" r:id="rId4"/>
    <sheet name="Control de cambios" sheetId="5" r:id="rId5"/>
  </sheets>
  <externalReferences>
    <externalReference r:id="rId6"/>
  </externalReferences>
  <definedNames>
    <definedName name="_xlnm._FilterDatabase" localSheetId="4" hidden="1">'Control de cambios'!$A$2:$F$2</definedName>
    <definedName name="_xlnm._FilterDatabase" localSheetId="2" hidden="1">'Mapa de aseguramiento'!$A$3:$G$3</definedName>
    <definedName name="_xlnm._FilterDatabase" localSheetId="1" hidden="1">'Segunda línea'!$A$5:$R$10</definedName>
    <definedName name="Cargos">[1]Formulas!$B$2:$B$18</definedName>
    <definedName name="Opciones">[1]Formulas!$A$2:$A$18</definedName>
    <definedName name="X">[1]Formulas!$B$13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8" l="1"/>
  <c r="I7" i="8"/>
  <c r="I8" i="8"/>
  <c r="I9" i="8"/>
  <c r="I10" i="8"/>
  <c r="I11" i="8"/>
  <c r="I12" i="8"/>
  <c r="I6" i="8"/>
  <c r="A5" i="3"/>
  <c r="B5" i="3"/>
  <c r="C5" i="3"/>
  <c r="D5" i="3"/>
  <c r="E5" i="3"/>
  <c r="A6" i="3"/>
  <c r="B6" i="3"/>
  <c r="C6" i="3"/>
  <c r="D6" i="3"/>
  <c r="E6" i="3"/>
  <c r="A7" i="3"/>
  <c r="B7" i="3"/>
  <c r="C7" i="3"/>
  <c r="D7" i="3"/>
  <c r="E7" i="3"/>
  <c r="A8" i="3"/>
  <c r="B8" i="3"/>
  <c r="C8" i="3"/>
  <c r="D8" i="3"/>
  <c r="E8" i="3"/>
  <c r="A9" i="3"/>
  <c r="B9" i="3"/>
  <c r="C9" i="3"/>
  <c r="D9" i="3"/>
  <c r="E9" i="3"/>
  <c r="A10" i="3"/>
  <c r="B10" i="3"/>
  <c r="C10" i="3"/>
  <c r="D10" i="3"/>
  <c r="E10" i="3"/>
  <c r="B4" i="3"/>
  <c r="C4" i="3"/>
  <c r="D4" i="3"/>
  <c r="E4" i="3"/>
  <c r="A4" i="3"/>
  <c r="O11" i="8"/>
  <c r="P11" i="8" s="1"/>
  <c r="O12" i="8"/>
  <c r="P12" i="8" s="1"/>
  <c r="Q11" i="8" l="1"/>
  <c r="F9" i="3" s="1"/>
  <c r="R11" i="8"/>
  <c r="G9" i="3" s="1"/>
  <c r="Q12" i="8"/>
  <c r="F10" i="3" s="1"/>
  <c r="R12" i="8"/>
  <c r="G10" i="3" s="1"/>
  <c r="O10" i="8"/>
  <c r="P10" i="8" s="1"/>
  <c r="O9" i="8"/>
  <c r="P9" i="8" s="1"/>
  <c r="O8" i="8"/>
  <c r="P8" i="8" s="1"/>
  <c r="O7" i="8"/>
  <c r="P7" i="8" s="1"/>
  <c r="O6" i="8"/>
  <c r="P6" i="8" s="1"/>
  <c r="O4" i="8"/>
  <c r="R9" i="8" l="1"/>
  <c r="G7" i="3" s="1"/>
  <c r="Q9" i="8"/>
  <c r="F7" i="3" s="1"/>
  <c r="R6" i="8"/>
  <c r="G4" i="3" s="1"/>
  <c r="F4" i="3"/>
  <c r="Q7" i="8"/>
  <c r="F5" i="3" s="1"/>
  <c r="R7" i="8"/>
  <c r="G5" i="3" s="1"/>
  <c r="R8" i="8"/>
  <c r="G6" i="3" s="1"/>
  <c r="Q8" i="8"/>
  <c r="F6" i="3" s="1"/>
  <c r="R10" i="8"/>
  <c r="G8" i="3" s="1"/>
  <c r="Q10" i="8"/>
  <c r="F8" i="3" s="1"/>
</calcChain>
</file>

<file path=xl/sharedStrings.xml><?xml version="1.0" encoding="utf-8"?>
<sst xmlns="http://schemas.openxmlformats.org/spreadsheetml/2006/main" count="162" uniqueCount="112">
  <si>
    <t>Línea estratégica</t>
  </si>
  <si>
    <t>Primera línea de control</t>
  </si>
  <si>
    <t>Segunda línea de control</t>
  </si>
  <si>
    <t>Tercera línea de control</t>
  </si>
  <si>
    <t>Alta Dirección y Comité Institucional
de Coordinación de Control Interno.</t>
  </si>
  <si>
    <t>Garantizan la gestión en el día a día, en conjunto con sus equipos de trabajo.
Se encarga de identificar, evaluar, controlar y mitigar los riesgos.
Son responsables de implementar acciones correctivas y detectar fallas en los controles.</t>
  </si>
  <si>
    <t>Versión</t>
  </si>
  <si>
    <t>Fecha de aprobación</t>
  </si>
  <si>
    <t>Elaborado por:</t>
  </si>
  <si>
    <t>Revisado por:</t>
  </si>
  <si>
    <t>Aprobado por:</t>
  </si>
  <si>
    <t>Descripción del cambio</t>
  </si>
  <si>
    <t>Grupo de Planeación y Unidad de Control Interno</t>
  </si>
  <si>
    <t>Responsables de las funciones de aseguramiento</t>
  </si>
  <si>
    <t>Creación del documento</t>
  </si>
  <si>
    <t>Se reenumeran las funciones desde la 4 dada la eliminación de esta función en la versión 2, se ajusta la redacción de todas las funciones con excepción de la número 8, dado que el SG-SST no cuenta con líder en este momento, y se separan responsabilidades de la función número 6 entre los grupos recursos físicos y gestión financiera</t>
  </si>
  <si>
    <t xml:space="preserve">No. </t>
  </si>
  <si>
    <t>Riesgo asociado al aspecto clave de éxito</t>
  </si>
  <si>
    <t>Responsable</t>
  </si>
  <si>
    <t>¿Pertenece a la Media o Alta Gerencia?</t>
  </si>
  <si>
    <t>¿Responde ante la Alta Dirección?</t>
  </si>
  <si>
    <t>¿Realiza actividades de seguimiento?</t>
  </si>
  <si>
    <t xml:space="preserve">Clasificación </t>
  </si>
  <si>
    <t>Total</t>
  </si>
  <si>
    <t>Posibilidad de afectación reputacional por mala percepción de los grupos de valor debido a calidad insuficiente para la atención de los servicios prestados por el Instituto</t>
  </si>
  <si>
    <t>Grupo de Planeación y Relacionamiento con el Ciudadano</t>
  </si>
  <si>
    <r>
      <t xml:space="preserve">El responsable, consolida el avance sobre los planes, programas y proyectos, asociados a la estrategia, generando alertas en semáforo y presenta informe ejecutivo </t>
    </r>
    <r>
      <rPr>
        <b/>
        <sz val="11"/>
        <color rgb="FF00B050"/>
        <rFont val="Arial Narrow"/>
        <family val="2"/>
      </rPr>
      <t>trimestral</t>
    </r>
    <r>
      <rPr>
        <sz val="11"/>
        <rFont val="Arial Narrow"/>
        <family val="2"/>
      </rPr>
      <t xml:space="preserve"> al Comité Institucional de Gestión y Desempeño para definir cursos de acción</t>
    </r>
  </si>
  <si>
    <t>Plan estratégico de tecnologías de la información - PETI</t>
  </si>
  <si>
    <t>Grupo de Tecnologías de la Información</t>
  </si>
  <si>
    <t xml:space="preserve">Administración de riesgos
</t>
  </si>
  <si>
    <t>Posibilidad de afectación económica por incumplimiento de los lineamientos normativos vigentes debido a recurso humano no capacitado en los temas relacionados al desarrollo del alcance del proceso</t>
  </si>
  <si>
    <r>
      <t>El responsable se encarga de seguimiento periódico sobre el cumplimiento y avance de las actividades de control de los riesgos institucionales; riesgos operativos y riesgos de la seguridad de la información (</t>
    </r>
    <r>
      <rPr>
        <b/>
        <sz val="11"/>
        <color rgb="FF00B050"/>
        <rFont val="Arial Narrow"/>
        <family val="2"/>
      </rPr>
      <t>trimestralmente</t>
    </r>
    <r>
      <rPr>
        <sz val="11"/>
        <color theme="1"/>
        <rFont val="Arial Narrow"/>
        <family val="2"/>
      </rPr>
      <t xml:space="preserve">) y riesgos de corrupción </t>
    </r>
    <r>
      <rPr>
        <sz val="11"/>
        <color rgb="FF00B050"/>
        <rFont val="Arial Narrow"/>
        <family val="2"/>
      </rPr>
      <t>(</t>
    </r>
    <r>
      <rPr>
        <b/>
        <sz val="11"/>
        <color rgb="FF00B050"/>
        <rFont val="Arial Narrow"/>
        <family val="2"/>
      </rPr>
      <t>cuatrimestralmente</t>
    </r>
    <r>
      <rPr>
        <sz val="11"/>
        <color theme="1"/>
        <rFont val="Arial Narrow"/>
        <family val="2"/>
      </rPr>
      <t>) a través de la herramienta diseñada</t>
    </r>
    <r>
      <rPr>
        <sz val="11"/>
        <rFont val="Arial Narrow"/>
        <family val="2"/>
      </rPr>
      <t xml:space="preserve"> y presenta informe ejecutivo al Comité Institucional de Control Interno para definir cursos de acción</t>
    </r>
  </si>
  <si>
    <t>Posibilidad de afectación reputacional por mala percepción de los grupos de valor debido a calidad y capacidad insuficiente para la atención de los servicios prestados por el Instituto</t>
  </si>
  <si>
    <t>Gestión de Peticiones (PQRSD)</t>
  </si>
  <si>
    <t>Plan anual de seguridad y salud en el trabajo</t>
  </si>
  <si>
    <t xml:space="preserve">Posibilidad de afectación económica por incumplimiento de los lineamientos normativos vigentes  debido a recurso humano no capacitado en los temas relacionados al desarrollo del alcance del proceso. </t>
  </si>
  <si>
    <t>Grupo de Talento Humano</t>
  </si>
  <si>
    <r>
      <t>El responsable realiza seguimiento al cumplimiento del programa anual de trabajo: (matriz de riesgos y peligros, ausentismo, accidentes de trabajo, uso de elementos de protección, campañas de prevención,</t>
    </r>
    <r>
      <rPr>
        <sz val="11"/>
        <color rgb="FF0070C0"/>
        <rFont val="Arial Narrow"/>
        <family val="2"/>
      </rPr>
      <t xml:space="preserve"> </t>
    </r>
    <r>
      <rPr>
        <sz val="11"/>
        <rFont val="Arial Narrow"/>
        <family val="2"/>
      </rPr>
      <t xml:space="preserve">con especial énfasis en la rendición de cuentas y el informe de revisión por la alta dirección) y presenta informe </t>
    </r>
    <r>
      <rPr>
        <b/>
        <sz val="11"/>
        <color rgb="FF00B050"/>
        <rFont val="Arial Narrow"/>
        <family val="2"/>
      </rPr>
      <t>trimestral</t>
    </r>
    <r>
      <rPr>
        <sz val="11"/>
        <rFont val="Arial Narrow"/>
        <family val="2"/>
      </rPr>
      <t xml:space="preserve"> ante el Comité Institucional de Gestión y Desempeño</t>
    </r>
  </si>
  <si>
    <t>Planeación estratégica institucional</t>
  </si>
  <si>
    <t>Metodología</t>
  </si>
  <si>
    <t xml:space="preserve">Comunicación de resultados </t>
  </si>
  <si>
    <t>Bajo Aseguramiento</t>
  </si>
  <si>
    <t xml:space="preserve"> </t>
  </si>
  <si>
    <t>Alto Aseguramiento</t>
  </si>
  <si>
    <t>Medio Aseguramiento</t>
  </si>
  <si>
    <t>Nivel de aseguramiento</t>
  </si>
  <si>
    <t>Calificación</t>
  </si>
  <si>
    <t>Entre 4 y 5</t>
  </si>
  <si>
    <t>Entre 3 y 3,9</t>
  </si>
  <si>
    <t>Menor que 3</t>
  </si>
  <si>
    <t>Acción en el Plan de Auditoría</t>
  </si>
  <si>
    <t>Prioridad 1</t>
  </si>
  <si>
    <t>Prioridad 2</t>
  </si>
  <si>
    <t>Prioridad 3</t>
  </si>
  <si>
    <t>Plan anual de auditoría</t>
  </si>
  <si>
    <r>
      <t xml:space="preserve">El responsable verifica el avance del (PETI) y los programas y proyectos desagregados por tema y recursos asociados, generando alertas sobre retrasos o posibles incumplimientos, a fin de tomar las acciones o intervenciones necesarias y presenta informe ejecutivo </t>
    </r>
    <r>
      <rPr>
        <b/>
        <sz val="11"/>
        <color rgb="FF00B050"/>
        <rFont val="Arial Narrow"/>
        <family val="2"/>
      </rPr>
      <t>trimestral</t>
    </r>
    <r>
      <rPr>
        <sz val="11"/>
        <color theme="1"/>
        <rFont val="Arial Narrow"/>
        <family val="2"/>
      </rPr>
      <t xml:space="preserve"> ante el Comité Institucional de Gestión de Desempeño para </t>
    </r>
    <r>
      <rPr>
        <sz val="11"/>
        <rFont val="Arial Narrow"/>
        <family val="2"/>
      </rPr>
      <t>definir cursos de acción</t>
    </r>
  </si>
  <si>
    <t>Objetivo y Alcance  de la función de aseguramiento</t>
  </si>
  <si>
    <t>Oficina de Control Interno o quien haga sus veces</t>
  </si>
  <si>
    <t xml:space="preserve">
Oficina de Control Interno o quien haga sus veces </t>
  </si>
  <si>
    <t>Proyectos de investigación</t>
  </si>
  <si>
    <t>Plan editorial</t>
  </si>
  <si>
    <t>Posibilidad de afectación reputacional por la mención u omisión  inadecuada del rol institucional en la financiación de las  investigaciones debido a desconocimiento de los lineamientos legales</t>
  </si>
  <si>
    <t>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t>
  </si>
  <si>
    <t>Grupo de investigaciones académicas</t>
  </si>
  <si>
    <t>Grupo de sello editorial</t>
  </si>
  <si>
    <t>Se eliminan cinco funciones de aseguramiento de la Subdirección Administrativa y Financiera, debido a incumplimiento y se incluyen dos nuevas funciones de la Subdirección Académica</t>
  </si>
  <si>
    <t/>
  </si>
  <si>
    <t>Estructura líneas de defensa</t>
  </si>
  <si>
    <t>Instituto Caro y Cuervo</t>
  </si>
  <si>
    <t>Líneas de control</t>
  </si>
  <si>
    <t xml:space="preserve">Integrantes </t>
  </si>
  <si>
    <t>Responsabilidad</t>
  </si>
  <si>
    <t>Tendrá la responsabilidad de definir el marco general para la gestión del riesgo (política de administración del riesgo) y garantizar el cumplimiento de los planes de la entidad.
Analiza los riesgos y amenazas institucionales al cumplimiento del los planes estratégicos (objetivos, metas, indicadores)</t>
  </si>
  <si>
    <t>Dependiendo de la estructura organizacional de la entidad (organigrama), líderes de proceso y sus equipos (en general servidores públicos en todos los niveles de la organización).</t>
  </si>
  <si>
    <t>Media y Alta Gerencia: Jefes de planeación o quienes hagan sus veces, coordinadores de equipos de trabajo, comités de riesgos (donde existan), comité de contratación, áreas financieras, de TIC, entre otros que generen información para el aseguramiento de la operación.</t>
  </si>
  <si>
    <t>Corresponde establecer mecanismos que les permitan ejecutar un seguimiento o autoevaluación permanente de la gestión,
orientando y generando alertas a la primera línea de control.
Supervisa la implementación de prácticas de gestión eficaces por parte de la primera línea.</t>
  </si>
  <si>
    <t>A cargo de la Oficina de Control
Interno, auditoría interna o quién
haga sus veces.</t>
  </si>
  <si>
    <t>A través de un enfoque basada en riesgos, proporciona aseguramiento sobre la eficacia de la gestión del riesgo y control interno a la alta dirección</t>
  </si>
  <si>
    <t>Estructura segunda línea de control</t>
  </si>
  <si>
    <t>Criterios evaluadores de la función de aseguramiento</t>
  </si>
  <si>
    <t>Grupo funcional</t>
  </si>
  <si>
    <t>Funciones de
 aseguramiento</t>
  </si>
  <si>
    <t>Nivel de 
confianza</t>
  </si>
  <si>
    <t>Plan Anual de Auditoría</t>
  </si>
  <si>
    <t>Líder del grupo</t>
  </si>
  <si>
    <t>Sí</t>
  </si>
  <si>
    <t>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t>
  </si>
  <si>
    <r>
      <t xml:space="preserve">El responsable evalúa la prestación del servicio a los grupos de valor, mediante el análisis de las PQRSDF, la evaluación de percepción de los usuarios por los diferentes medios de atención y presenta informe ejecutivo </t>
    </r>
    <r>
      <rPr>
        <b/>
        <sz val="11"/>
        <color rgb="FF00B050"/>
        <rFont val="Arial Narrow"/>
        <family val="2"/>
      </rPr>
      <t>trimestral</t>
    </r>
    <r>
      <rPr>
        <sz val="11"/>
        <color rgb="FF000000"/>
        <rFont val="Arial Narrow"/>
        <family val="2"/>
      </rPr>
      <t xml:space="preserve"> al Comité institucional de Gestión y Desempeño, para definir cursos de acción</t>
    </r>
  </si>
  <si>
    <t>Aspecto clave de éxito
(programa, proyecto, proceso, sistema, entre otros)</t>
  </si>
  <si>
    <r>
      <t xml:space="preserve">El responsable realiza seguimiento sobre el estado de los proyectos de investigación y presenta informe ejecutivo </t>
    </r>
    <r>
      <rPr>
        <b/>
        <sz val="11"/>
        <color rgb="FF00B050"/>
        <rFont val="Arial Narrow"/>
        <family val="2"/>
      </rPr>
      <t>trimestral</t>
    </r>
    <r>
      <rPr>
        <sz val="11"/>
        <color theme="1"/>
        <rFont val="Arial Narrow"/>
        <family val="2"/>
      </rPr>
      <t xml:space="preserve"> al comité de investigación para definir cursos de acción</t>
    </r>
  </si>
  <si>
    <r>
      <t xml:space="preserve">El responsable realiza seguimiento sobre el avance del plan editorial y envía a los integrantes del  comité editorial, informe ejecutivo </t>
    </r>
    <r>
      <rPr>
        <b/>
        <sz val="11"/>
        <color rgb="FF00B050"/>
        <rFont val="Arial Narrow"/>
        <family val="2"/>
      </rPr>
      <t>trimestral</t>
    </r>
    <r>
      <rPr>
        <sz val="11"/>
        <color theme="1"/>
        <rFont val="Arial Narrow"/>
        <family val="2"/>
      </rPr>
      <t xml:space="preserve"> al para definir cursos de acción</t>
    </r>
  </si>
  <si>
    <t>MAPA DE ASEGURAMIENTO
Instituto Caro y Cuervo</t>
  </si>
  <si>
    <t>Acción de la Oficina de Control Interno</t>
  </si>
  <si>
    <r>
      <t xml:space="preserve">Deberá auditar y generar hallazgos y recomendaciones a la función de aseguramiento para su mejora y evaluará los </t>
    </r>
    <r>
      <rPr>
        <b/>
        <sz val="11"/>
        <color theme="1"/>
        <rFont val="Calibri"/>
        <family val="2"/>
        <scheme val="minor"/>
      </rPr>
      <t>controles de primera línea de control</t>
    </r>
    <r>
      <rPr>
        <sz val="11"/>
        <color theme="1"/>
        <rFont val="Calibri"/>
        <family val="2"/>
        <scheme val="minor"/>
      </rPr>
      <t xml:space="preserve"> que corresponderían a la segunda línea de control.</t>
    </r>
  </si>
  <si>
    <r>
      <t xml:space="preserve">Deberá auditar y generar hallazgos y recomendaciones a la función de aseguramiento </t>
    </r>
    <r>
      <rPr>
        <b/>
        <sz val="11"/>
        <color theme="1"/>
        <rFont val="Calibri"/>
        <family val="2"/>
        <scheme val="minor"/>
      </rPr>
      <t>(segunda línea)</t>
    </r>
    <r>
      <rPr>
        <sz val="11"/>
        <color theme="1"/>
        <rFont val="Calibri"/>
        <family val="2"/>
        <scheme val="minor"/>
      </rPr>
      <t xml:space="preserve"> para su mejora y evaluará los aspectos que considere relevantes de la primera línea de defensa.</t>
    </r>
  </si>
  <si>
    <t>Confiará en los resultados del aseguramiento de la segunda línea y basado en sus informes, auditará la efectividad de dicha función, evitando evaluar los controles de la primera línea.</t>
  </si>
  <si>
    <t>Control de cambios - Mapa de aseguramiento</t>
  </si>
  <si>
    <t>Conformación ICC según resolución 100 de 2021</t>
  </si>
  <si>
    <t>Instituto Caro y Cuervon (ICC)</t>
  </si>
  <si>
    <t>Integrantes del Comité Institucional de Coordinación de Control Interno.</t>
  </si>
  <si>
    <t>Decano(a), coordinadores(as) y sus respectivos grupos de trabajo.</t>
  </si>
  <si>
    <t>Funcionarios adscritos a la Unidad de Control Interno y de manera eventual los auditores de otros Sistemas de Gestión a quienes la línea estratégica de control asigne ejercicios de auditoría.</t>
  </si>
  <si>
    <t>Directivos o coordinadores de grupo, en cuyas dependencias se lidera la implementación de algún Sistema de Gestión desde el cual se supervisa la administración de los riesgos asociados.</t>
  </si>
  <si>
    <t>Eliminación de la función de aseguramiento No 4, y modificación de la funciones de aseguramiento No 6, 7, 8 y 9, se incluye la función No 10.</t>
  </si>
  <si>
    <t>Se asocian los riesgos que dan origen a la función de aseguramiento, quedando pendiente este aspecto para la función No 2</t>
  </si>
  <si>
    <t>Se asocian los riesgos que da origen a la función No 2, y se incluye referencia a los informes PGD y PINAR en la función N°5</t>
  </si>
  <si>
    <t>Comité Institucional de Coordinación de Control Interno. Acta número 2 de 2020</t>
  </si>
  <si>
    <t>Comité Institucional de Coordinación de Control Interno. Acta número 3 de 2021</t>
  </si>
  <si>
    <t>Comité Institucional de Coordinación de Control Interno. Acta número 4 de 2021</t>
  </si>
  <si>
    <t>Comité Institucional de Coordinación de Control Interno. Acta número 1 de 2022</t>
  </si>
  <si>
    <t>Comité Institucional de Coordinación de Control Interno. Acta número 3 de 2023</t>
  </si>
  <si>
    <t>Comité Institucional de Gestión y Desempeño (CIGD). Acta número 11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</si>
</sst>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1"/>
      <color rgb="FF0070C0"/>
      <name val="Arial Narrow"/>
      <family val="2"/>
    </font>
    <font>
      <b/>
      <sz val="11"/>
      <color theme="0"/>
      <name val="Arial Narrow"/>
      <family val="2"/>
    </font>
    <font>
      <b/>
      <sz val="11"/>
      <name val="Arial Narrow"/>
      <family val="2"/>
    </font>
    <font>
      <sz val="11"/>
      <name val="Arial Narrow"/>
      <family val="2"/>
    </font>
    <font>
      <b/>
      <sz val="11"/>
      <color rgb="FF00B050"/>
      <name val="Arial Narrow"/>
      <family val="2"/>
    </font>
    <font>
      <sz val="11"/>
      <color rgb="FF00B050"/>
      <name val="Arial Narrow"/>
      <family val="2"/>
    </font>
    <font>
      <sz val="11"/>
      <color rgb="FF000000"/>
      <name val="Arial Narrow"/>
      <family val="2"/>
    </font>
    <font>
      <sz val="11"/>
      <color rgb="FF0070C0"/>
      <name val="Arial Narrow"/>
      <family val="2"/>
    </font>
    <font>
      <b/>
      <sz val="11"/>
      <color theme="7" tint="0.39997558519241921"/>
      <name val="Arial Narrow"/>
      <family val="2"/>
    </font>
    <font>
      <b/>
      <sz val="11"/>
      <color theme="8" tint="-0.249977111117893"/>
      <name val="Arial Narrow"/>
      <family val="2"/>
    </font>
    <font>
      <b/>
      <sz val="16"/>
      <color theme="0"/>
      <name val="Arial Narrow"/>
      <family val="2"/>
    </font>
    <font>
      <b/>
      <sz val="16"/>
      <color theme="1"/>
      <name val="Arial Narrow"/>
      <family val="2"/>
    </font>
    <font>
      <b/>
      <sz val="10"/>
      <name val="Arial Narrow"/>
      <family val="2"/>
    </font>
    <font>
      <b/>
      <sz val="10"/>
      <color theme="1"/>
      <name val="Arial Narrow"/>
      <family val="2"/>
    </font>
    <font>
      <b/>
      <sz val="14"/>
      <color theme="1"/>
      <name val="Arial Narrow"/>
      <family val="2"/>
    </font>
    <font>
      <sz val="8"/>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2" fillId="0" borderId="1" xfId="0" applyFont="1" applyBorder="1" applyAlignment="1" applyProtection="1">
      <alignment horizontal="center" vertical="center"/>
      <protection locked="0" hidden="1"/>
    </xf>
    <xf numFmtId="0" fontId="6" fillId="7" borderId="1" xfId="0" applyFont="1" applyFill="1" applyBorder="1" applyAlignment="1" applyProtection="1">
      <alignment horizontal="center" vertical="center" wrapText="1"/>
      <protection locked="0" hidden="1"/>
    </xf>
    <xf numFmtId="0" fontId="6" fillId="8" borderId="1" xfId="0" applyFont="1" applyFill="1" applyBorder="1" applyAlignment="1" applyProtection="1">
      <alignment horizontal="center" vertical="center" wrapText="1"/>
      <protection locked="0" hidden="1"/>
    </xf>
    <xf numFmtId="0" fontId="6" fillId="9" borderId="1" xfId="0" applyFont="1" applyFill="1" applyBorder="1" applyAlignment="1" applyProtection="1">
      <alignment horizontal="center" vertical="center" wrapText="1"/>
      <protection locked="0" hidden="1"/>
    </xf>
    <xf numFmtId="0" fontId="6" fillId="9" borderId="1" xfId="0" applyFont="1" applyFill="1" applyBorder="1" applyAlignment="1" applyProtection="1">
      <alignment horizontal="center" vertical="center"/>
      <protection locked="0" hidden="1"/>
    </xf>
    <xf numFmtId="0" fontId="5" fillId="10"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justify" vertical="center" wrapText="1"/>
      <protection locked="0" hidden="1"/>
    </xf>
    <xf numFmtId="0" fontId="2" fillId="11" borderId="1" xfId="0" applyFont="1" applyFill="1" applyBorder="1" applyAlignment="1" applyProtection="1">
      <alignment horizontal="justify" vertical="center" wrapText="1"/>
      <protection locked="0" hidden="1"/>
    </xf>
    <xf numFmtId="0" fontId="7" fillId="12" borderId="1" xfId="0" applyFont="1" applyFill="1" applyBorder="1" applyAlignment="1" applyProtection="1">
      <alignment horizontal="justify" vertical="center" wrapText="1"/>
      <protection locked="0" hidden="1"/>
    </xf>
    <xf numFmtId="0" fontId="2" fillId="0" borderId="1" xfId="0" applyFont="1" applyBorder="1" applyAlignment="1" applyProtection="1">
      <alignment horizontal="center" vertical="center" wrapText="1"/>
      <protection locked="0" hidden="1"/>
    </xf>
    <xf numFmtId="0" fontId="2" fillId="0" borderId="1" xfId="0" applyFont="1" applyBorder="1" applyAlignment="1" applyProtection="1">
      <alignment horizontal="left" vertical="center" wrapText="1"/>
      <protection locked="0" hidden="1"/>
    </xf>
    <xf numFmtId="0" fontId="2" fillId="12" borderId="1" xfId="0" applyFont="1" applyFill="1" applyBorder="1" applyAlignment="1" applyProtection="1">
      <alignment horizontal="justify" vertical="center" wrapText="1"/>
      <protection locked="0" hidden="1"/>
    </xf>
    <xf numFmtId="0" fontId="10" fillId="0" borderId="1" xfId="0" applyFont="1" applyBorder="1" applyAlignment="1">
      <alignment horizontal="justify"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7" borderId="1" xfId="0" applyFont="1" applyFill="1" applyBorder="1" applyAlignment="1" applyProtection="1">
      <alignment horizontal="center" vertical="center"/>
      <protection locked="0" hidden="1"/>
    </xf>
    <xf numFmtId="0" fontId="3" fillId="16" borderId="1" xfId="0" applyFont="1" applyFill="1" applyBorder="1" applyAlignment="1" applyProtection="1">
      <alignment horizontal="center" vertical="center" wrapText="1"/>
      <protection locked="0" hidden="1"/>
    </xf>
    <xf numFmtId="9" fontId="12" fillId="6" borderId="1" xfId="0" applyNumberFormat="1" applyFont="1" applyFill="1" applyBorder="1" applyAlignment="1" applyProtection="1">
      <alignment horizontal="center" vertical="center"/>
      <protection locked="0" hidden="1"/>
    </xf>
    <xf numFmtId="0" fontId="2" fillId="0" borderId="0" xfId="0" applyFont="1" applyAlignment="1">
      <alignment vertical="center"/>
    </xf>
    <xf numFmtId="0" fontId="3" fillId="7"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15"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5"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3" fillId="2" borderId="1"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justify" vertical="center" wrapText="1"/>
      <protection locked="0" hidden="1"/>
    </xf>
    <xf numFmtId="0" fontId="2" fillId="0" borderId="1" xfId="0" applyFont="1" applyBorder="1" applyAlignment="1" applyProtection="1">
      <alignment vertical="center" wrapText="1"/>
      <protection locked="0"/>
    </xf>
    <xf numFmtId="0" fontId="17" fillId="14" borderId="5" xfId="0" applyFont="1" applyFill="1" applyBorder="1" applyAlignment="1" applyProtection="1">
      <alignment horizontal="center" vertical="center" wrapText="1"/>
      <protection locked="0" hidden="1"/>
    </xf>
    <xf numFmtId="0" fontId="16" fillId="5" borderId="1" xfId="0" applyFont="1" applyFill="1" applyBorder="1" applyAlignment="1" applyProtection="1">
      <alignment horizontal="center" vertical="center" wrapText="1"/>
      <protection locked="0" hidden="1"/>
    </xf>
    <xf numFmtId="15" fontId="2" fillId="0" borderId="1" xfId="0" applyNumberFormat="1" applyFont="1" applyBorder="1" applyAlignment="1">
      <alignment vertical="center" wrapText="1"/>
    </xf>
    <xf numFmtId="0" fontId="18" fillId="0" borderId="2" xfId="0" applyFont="1" applyBorder="1" applyAlignment="1" applyProtection="1">
      <alignment horizontal="center" vertical="center"/>
      <protection locked="0" hidden="1"/>
    </xf>
    <xf numFmtId="0" fontId="18" fillId="0" borderId="3" xfId="0" applyFont="1" applyBorder="1" applyAlignment="1" applyProtection="1">
      <alignment horizontal="center" vertical="center"/>
      <protection locked="0" hidden="1"/>
    </xf>
    <xf numFmtId="0" fontId="18" fillId="0" borderId="4" xfId="0" applyFont="1"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locked="0" hidden="1"/>
    </xf>
    <xf numFmtId="0" fontId="12" fillId="6" borderId="1" xfId="0" applyFont="1" applyFill="1" applyBorder="1" applyAlignment="1" applyProtection="1">
      <alignment horizontal="center" vertical="center"/>
      <protection locked="0" hidden="1"/>
    </xf>
    <xf numFmtId="0" fontId="5" fillId="15" borderId="1" xfId="0" applyFont="1" applyFill="1" applyBorder="1" applyAlignment="1" applyProtection="1">
      <alignment horizontal="center" vertical="center" wrapText="1"/>
      <protection locked="0" hidden="1"/>
    </xf>
    <xf numFmtId="0" fontId="15" fillId="16" borderId="2" xfId="0" applyFont="1" applyFill="1" applyBorder="1" applyAlignment="1" applyProtection="1">
      <alignment horizontal="center" vertical="center" wrapText="1"/>
      <protection locked="0" hidden="1"/>
    </xf>
    <xf numFmtId="0" fontId="15" fillId="16" borderId="4" xfId="0" applyFont="1" applyFill="1" applyBorder="1" applyAlignment="1" applyProtection="1">
      <alignment horizontal="center" vertical="center" wrapText="1"/>
      <protection locked="0" hidden="1"/>
    </xf>
    <xf numFmtId="0" fontId="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4" borderId="1" xfId="0" applyFont="1" applyFill="1" applyBorder="1" applyAlignment="1" applyProtection="1">
      <alignment horizontal="center" vertical="center" wrapText="1"/>
      <protection locked="0" hidden="1"/>
    </xf>
    <xf numFmtId="0" fontId="0" fillId="0" borderId="0" xfId="0" applyAlignment="1">
      <alignment horizontal="center" vertical="center" wrapText="1"/>
    </xf>
    <xf numFmtId="0" fontId="3" fillId="14" borderId="1" xfId="0" applyFont="1" applyFill="1" applyBorder="1" applyAlignment="1">
      <alignment horizontal="center" vertical="center" wrapText="1"/>
    </xf>
    <xf numFmtId="0" fontId="18" fillId="13" borderId="2" xfId="0" applyFont="1" applyFill="1" applyBorder="1" applyAlignment="1">
      <alignment horizontal="center" vertical="center"/>
    </xf>
    <xf numFmtId="0" fontId="18" fillId="13" borderId="3" xfId="0" applyFont="1" applyFill="1" applyBorder="1" applyAlignment="1">
      <alignment horizontal="center" vertical="center"/>
    </xf>
    <xf numFmtId="0" fontId="18" fillId="1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 fillId="0" borderId="0" xfId="0" applyFont="1" applyAlignment="1">
      <alignment wrapText="1"/>
    </xf>
  </cellXfs>
  <cellStyles count="1">
    <cellStyle name="Normal" xfId="0" builtinId="0"/>
  </cellStyles>
  <dxfs count="5">
    <dxf>
      <font>
        <b val="0"/>
        <i val="0"/>
        <strike val="0"/>
        <color theme="0"/>
      </font>
      <fill>
        <patternFill>
          <bgColor rgb="FFFF0000"/>
        </patternFill>
      </fill>
    </dxf>
    <dxf>
      <font>
        <b val="0"/>
        <i val="0"/>
        <color auto="1"/>
      </font>
      <fill>
        <patternFill>
          <bgColor rgb="FFFFFF00"/>
        </patternFill>
      </fill>
    </dxf>
    <dxf>
      <font>
        <b val="0"/>
        <i val="0"/>
        <color theme="0"/>
      </font>
      <fill>
        <patternFill>
          <bgColor rgb="FF92D050"/>
        </patternFill>
      </fill>
    </dxf>
    <dxf>
      <fill>
        <patternFill>
          <bgColor theme="5" tint="0.5999633777886288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276226</xdr:colOff>
      <xdr:row>0</xdr:row>
      <xdr:rowOff>38101</xdr:rowOff>
    </xdr:from>
    <xdr:to>
      <xdr:col>1</xdr:col>
      <xdr:colOff>1085850</xdr:colOff>
      <xdr:row>0</xdr:row>
      <xdr:rowOff>847725</xdr:rowOff>
    </xdr:to>
    <xdr:pic>
      <xdr:nvPicPr>
        <xdr:cNvPr id="2" name="Imagen 1">
          <a:extLst>
            <a:ext uri="{FF2B5EF4-FFF2-40B4-BE49-F238E27FC236}">
              <a16:creationId xmlns:a16="http://schemas.microsoft.com/office/drawing/2014/main" id="{C6DFF9BA-370F-FCC5-C6E3-ED0595A18D69}"/>
            </a:ext>
          </a:extLst>
        </xdr:cNvPr>
        <xdr:cNvPicPr>
          <a:picLocks noChangeAspect="1"/>
        </xdr:cNvPicPr>
      </xdr:nvPicPr>
      <xdr:blipFill>
        <a:blip xmlns:r="http://schemas.openxmlformats.org/officeDocument/2006/relationships" r:embed="rId1"/>
        <a:stretch>
          <a:fillRect/>
        </a:stretch>
      </xdr:blipFill>
      <xdr:spPr>
        <a:xfrm>
          <a:off x="666751" y="38101"/>
          <a:ext cx="809624" cy="809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7310/Downloads/Mapa_aseguramiento_V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uctura"/>
      <sheetName val="Diagnóstico_RR"/>
      <sheetName val="Segunda línea"/>
      <sheetName val="Mapa de Aseguramiento"/>
      <sheetName val="Control de cambios"/>
      <sheetName val="Formulas"/>
      <sheetName val="Hoja2"/>
    </sheetNames>
    <sheetDataSet>
      <sheetData sheetId="0" refreshError="1"/>
      <sheetData sheetId="1" refreshError="1"/>
      <sheetData sheetId="2" refreshError="1"/>
      <sheetData sheetId="3" refreshError="1"/>
      <sheetData sheetId="4" refreshError="1"/>
      <sheetData sheetId="5">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row>
        <row r="12">
          <cell r="A12" t="str">
            <v>E-V</v>
          </cell>
          <cell r="B12" t="str">
            <v>SELECCIONE X</v>
          </cell>
        </row>
        <row r="13">
          <cell r="A13" t="str">
            <v>P-A-E</v>
          </cell>
          <cell r="B13" t="str">
            <v>X</v>
          </cell>
        </row>
        <row r="14">
          <cell r="A14" t="str">
            <v>P-E-V</v>
          </cell>
        </row>
        <row r="15">
          <cell r="A15" t="str">
            <v>A-E-V</v>
          </cell>
        </row>
        <row r="16">
          <cell r="A16" t="str">
            <v>P-A-V</v>
          </cell>
        </row>
        <row r="17">
          <cell r="A17" t="str">
            <v>P-A-E-V</v>
          </cell>
        </row>
        <row r="18">
          <cell r="A18" t="str">
            <v>No aplica</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77811-1735-45F3-9865-445D9DEFB5F5}">
  <dimension ref="A1:G7"/>
  <sheetViews>
    <sheetView workbookViewId="0">
      <selection activeCell="C4" sqref="C4"/>
    </sheetView>
  </sheetViews>
  <sheetFormatPr baseColWidth="10" defaultColWidth="10.85546875" defaultRowHeight="16.5" x14ac:dyDescent="0.25"/>
  <cols>
    <col min="1" max="1" width="21.42578125" style="24" bestFit="1" customWidth="1"/>
    <col min="2" max="3" width="44.7109375" style="24" customWidth="1"/>
    <col min="4" max="4" width="64.140625" style="24" customWidth="1"/>
    <col min="5" max="16384" width="10.85546875" style="24"/>
  </cols>
  <sheetData>
    <row r="1" spans="1:7" ht="18" x14ac:dyDescent="0.25">
      <c r="A1" s="59" t="s">
        <v>67</v>
      </c>
      <c r="B1" s="60"/>
      <c r="C1" s="60"/>
      <c r="D1" s="61"/>
      <c r="F1" s="24" t="s">
        <v>66</v>
      </c>
      <c r="G1" s="24" t="s">
        <v>66</v>
      </c>
    </row>
    <row r="2" spans="1:7" x14ac:dyDescent="0.25">
      <c r="A2" s="62" t="s">
        <v>98</v>
      </c>
      <c r="B2" s="63"/>
      <c r="C2" s="63"/>
      <c r="D2" s="64"/>
    </row>
    <row r="3" spans="1:7" x14ac:dyDescent="0.25">
      <c r="A3" s="25" t="s">
        <v>69</v>
      </c>
      <c r="B3" s="25" t="s">
        <v>70</v>
      </c>
      <c r="C3" s="25" t="s">
        <v>97</v>
      </c>
      <c r="D3" s="25" t="s">
        <v>71</v>
      </c>
    </row>
    <row r="4" spans="1:7" ht="99" x14ac:dyDescent="0.25">
      <c r="A4" s="26" t="s">
        <v>0</v>
      </c>
      <c r="B4" s="27" t="s">
        <v>4</v>
      </c>
      <c r="C4" s="27" t="s">
        <v>99</v>
      </c>
      <c r="D4" s="27" t="s">
        <v>72</v>
      </c>
    </row>
    <row r="5" spans="1:7" ht="99" x14ac:dyDescent="0.25">
      <c r="A5" s="26" t="s">
        <v>1</v>
      </c>
      <c r="B5" s="27" t="s">
        <v>73</v>
      </c>
      <c r="C5" s="27" t="s">
        <v>100</v>
      </c>
      <c r="D5" s="27" t="s">
        <v>5</v>
      </c>
    </row>
    <row r="6" spans="1:7" ht="99" x14ac:dyDescent="0.25">
      <c r="A6" s="26" t="s">
        <v>2</v>
      </c>
      <c r="B6" s="27" t="s">
        <v>74</v>
      </c>
      <c r="C6" s="27" t="s">
        <v>102</v>
      </c>
      <c r="D6" s="27" t="s">
        <v>75</v>
      </c>
    </row>
    <row r="7" spans="1:7" ht="66" x14ac:dyDescent="0.25">
      <c r="A7" s="26" t="s">
        <v>3</v>
      </c>
      <c r="B7" s="27" t="s">
        <v>76</v>
      </c>
      <c r="C7" s="27" t="s">
        <v>101</v>
      </c>
      <c r="D7" s="27" t="s">
        <v>77</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6C54B-1D99-46CE-BB82-9FA3DD0DAEDA}">
  <dimension ref="A1:U12"/>
  <sheetViews>
    <sheetView workbookViewId="0">
      <selection sqref="A1:R1"/>
    </sheetView>
  </sheetViews>
  <sheetFormatPr baseColWidth="10" defaultColWidth="10.85546875" defaultRowHeight="16.5" x14ac:dyDescent="0.3"/>
  <cols>
    <col min="1" max="1" width="8.5703125" style="28" customWidth="1"/>
    <col min="2" max="2" width="20" style="28" customWidth="1"/>
    <col min="3" max="3" width="34.42578125" style="28" customWidth="1"/>
    <col min="4" max="4" width="15.5703125" style="28" customWidth="1"/>
    <col min="5" max="5" width="16.140625" style="28" customWidth="1"/>
    <col min="6" max="6" width="12.7109375" style="28" customWidth="1"/>
    <col min="7" max="7" width="10.85546875" style="28"/>
    <col min="8" max="8" width="13.140625" style="28" customWidth="1"/>
    <col min="9" max="9" width="12.28515625" style="28" customWidth="1"/>
    <col min="10" max="10" width="36.140625" style="28" customWidth="1"/>
    <col min="11" max="14" width="13.85546875" style="28" customWidth="1"/>
    <col min="15" max="15" width="10.85546875" style="28"/>
    <col min="16" max="16" width="14.140625" style="28" customWidth="1"/>
    <col min="17" max="17" width="31.42578125" style="28" customWidth="1"/>
    <col min="18" max="18" width="18.140625" style="28" customWidth="1"/>
    <col min="19" max="16384" width="10.85546875" style="28"/>
  </cols>
  <sheetData>
    <row r="1" spans="1:21" ht="18" x14ac:dyDescent="0.3">
      <c r="A1" s="43" t="s">
        <v>78</v>
      </c>
      <c r="B1" s="44"/>
      <c r="C1" s="44"/>
      <c r="D1" s="44"/>
      <c r="E1" s="44"/>
      <c r="F1" s="44"/>
      <c r="G1" s="44"/>
      <c r="H1" s="44"/>
      <c r="I1" s="44"/>
      <c r="J1" s="44"/>
      <c r="K1" s="44"/>
      <c r="L1" s="44"/>
      <c r="M1" s="44"/>
      <c r="N1" s="44"/>
      <c r="O1" s="44"/>
      <c r="P1" s="44"/>
      <c r="Q1" s="44"/>
      <c r="R1" s="45"/>
    </row>
    <row r="2" spans="1:21" x14ac:dyDescent="0.3">
      <c r="A2" s="46" t="s">
        <v>68</v>
      </c>
      <c r="B2" s="47"/>
      <c r="C2" s="47"/>
      <c r="D2" s="47"/>
      <c r="E2" s="47"/>
      <c r="F2" s="47"/>
      <c r="G2" s="47"/>
      <c r="H2" s="47"/>
      <c r="I2" s="47"/>
      <c r="J2" s="47"/>
      <c r="K2" s="47"/>
      <c r="L2" s="47"/>
      <c r="M2" s="47"/>
      <c r="N2" s="47"/>
      <c r="O2" s="47"/>
      <c r="P2" s="47"/>
      <c r="Q2" s="47"/>
      <c r="R2" s="48"/>
    </row>
    <row r="3" spans="1:21" ht="14.45" customHeight="1" x14ac:dyDescent="0.3">
      <c r="A3" s="49" t="s">
        <v>2</v>
      </c>
      <c r="B3" s="49"/>
      <c r="C3" s="49"/>
      <c r="D3" s="49"/>
      <c r="E3" s="49"/>
      <c r="F3" s="49"/>
      <c r="G3" s="49"/>
      <c r="H3" s="49"/>
      <c r="I3" s="49"/>
      <c r="J3" s="49"/>
      <c r="K3" s="50" t="s">
        <v>79</v>
      </c>
      <c r="L3" s="50"/>
      <c r="M3" s="50"/>
      <c r="N3" s="50"/>
      <c r="O3" s="50"/>
      <c r="P3" s="51" t="s">
        <v>3</v>
      </c>
      <c r="Q3" s="51"/>
      <c r="R3" s="51"/>
    </row>
    <row r="4" spans="1:21" x14ac:dyDescent="0.3">
      <c r="A4" s="49"/>
      <c r="B4" s="49"/>
      <c r="C4" s="49"/>
      <c r="D4" s="49"/>
      <c r="E4" s="49"/>
      <c r="F4" s="49"/>
      <c r="G4" s="49"/>
      <c r="H4" s="49"/>
      <c r="I4" s="49"/>
      <c r="J4" s="49"/>
      <c r="K4" s="23">
        <v>0.2</v>
      </c>
      <c r="L4" s="23">
        <v>0.3</v>
      </c>
      <c r="M4" s="23">
        <v>0.3</v>
      </c>
      <c r="N4" s="23">
        <v>0.2</v>
      </c>
      <c r="O4" s="23">
        <f>SUM(K4:N4)</f>
        <v>1</v>
      </c>
      <c r="P4" s="51"/>
      <c r="Q4" s="51"/>
      <c r="R4" s="51"/>
    </row>
    <row r="5" spans="1:21" ht="82.5" x14ac:dyDescent="0.3">
      <c r="A5" s="21" t="s">
        <v>16</v>
      </c>
      <c r="B5" s="5" t="s">
        <v>88</v>
      </c>
      <c r="C5" s="5" t="s">
        <v>17</v>
      </c>
      <c r="D5" s="5" t="s">
        <v>18</v>
      </c>
      <c r="E5" s="5" t="s">
        <v>80</v>
      </c>
      <c r="F5" s="5" t="s">
        <v>19</v>
      </c>
      <c r="G5" s="5" t="s">
        <v>20</v>
      </c>
      <c r="H5" s="5" t="s">
        <v>21</v>
      </c>
      <c r="I5" s="5" t="s">
        <v>22</v>
      </c>
      <c r="J5" s="6" t="s">
        <v>81</v>
      </c>
      <c r="K5" s="7" t="s">
        <v>56</v>
      </c>
      <c r="L5" s="7" t="s">
        <v>39</v>
      </c>
      <c r="M5" s="7" t="s">
        <v>18</v>
      </c>
      <c r="N5" s="7" t="s">
        <v>40</v>
      </c>
      <c r="O5" s="8" t="s">
        <v>23</v>
      </c>
      <c r="P5" s="9" t="s">
        <v>82</v>
      </c>
      <c r="Q5" s="22" t="s">
        <v>58</v>
      </c>
      <c r="R5" s="22" t="s">
        <v>83</v>
      </c>
      <c r="U5" s="65"/>
    </row>
    <row r="6" spans="1:21" ht="115.5" x14ac:dyDescent="0.3">
      <c r="A6" s="37">
        <v>1</v>
      </c>
      <c r="B6" s="10" t="s">
        <v>38</v>
      </c>
      <c r="C6" s="10" t="s">
        <v>24</v>
      </c>
      <c r="D6" s="10" t="s">
        <v>84</v>
      </c>
      <c r="E6" s="11" t="s">
        <v>25</v>
      </c>
      <c r="F6" s="4" t="s">
        <v>85</v>
      </c>
      <c r="G6" s="4" t="s">
        <v>85</v>
      </c>
      <c r="H6" s="4" t="s">
        <v>85</v>
      </c>
      <c r="I6" s="10" t="str">
        <f>IF(COUNTIF(F6:H6,"Sí")=3,"Segunda línea de control","Primera línea de control")</f>
        <v>Segunda línea de control</v>
      </c>
      <c r="J6" s="12" t="s">
        <v>26</v>
      </c>
      <c r="K6" s="4">
        <v>4</v>
      </c>
      <c r="L6" s="4">
        <v>3</v>
      </c>
      <c r="M6" s="4">
        <v>4</v>
      </c>
      <c r="N6" s="4">
        <v>3</v>
      </c>
      <c r="O6" s="4">
        <f>SUMPRODUCT($K$4:$N$4,K6:N6)</f>
        <v>3.5</v>
      </c>
      <c r="P6" s="13" t="str">
        <f>IF(O6&lt;3,"Bajo Aseguramiento",IF(O6&lt;4,"Medio Aseguramiento","Alto Aseguramiento"))</f>
        <v>Medio Aseguramiento</v>
      </c>
      <c r="Q6" s="10" t="str">
        <f>VLOOKUP(P6,Escala!$A$2:$D$4,3,0)</f>
        <v>Deberá auditar y generar hallazgos y recomendaciones a la función de aseguramiento (segunda línea) para su mejora y evaluará los aspectos que considere relevantes de la primera línea de defensa.</v>
      </c>
      <c r="R6" s="14" t="str">
        <f>VLOOKUP(P6,Escala!$A$2:$D$4,4,0)</f>
        <v>Prioridad 2</v>
      </c>
    </row>
    <row r="7" spans="1:21" ht="148.5" x14ac:dyDescent="0.3">
      <c r="A7" s="37">
        <v>2</v>
      </c>
      <c r="B7" s="10" t="s">
        <v>27</v>
      </c>
      <c r="C7" s="10" t="s">
        <v>86</v>
      </c>
      <c r="D7" s="10" t="s">
        <v>84</v>
      </c>
      <c r="E7" s="11" t="s">
        <v>28</v>
      </c>
      <c r="F7" s="4" t="s">
        <v>85</v>
      </c>
      <c r="G7" s="4" t="s">
        <v>85</v>
      </c>
      <c r="H7" s="4" t="s">
        <v>85</v>
      </c>
      <c r="I7" s="10" t="str">
        <f t="shared" ref="I7:I12" si="0">IF(COUNTIF(F7:H7,"Sí")=3,"Segunda línea de control","Primera línea de control")</f>
        <v>Segunda línea de control</v>
      </c>
      <c r="J7" s="15" t="s">
        <v>55</v>
      </c>
      <c r="K7" s="4">
        <v>3</v>
      </c>
      <c r="L7" s="4">
        <v>3</v>
      </c>
      <c r="M7" s="4">
        <v>4</v>
      </c>
      <c r="N7" s="4">
        <v>2</v>
      </c>
      <c r="O7" s="4">
        <f t="shared" ref="O7:O12" si="1">SUMPRODUCT($K$4:$N$4,K7:N7)</f>
        <v>3.1</v>
      </c>
      <c r="P7" s="13" t="str">
        <f t="shared" ref="P7:P12" si="2">IF(O7&lt;3,"Bajo Aseguramiento",IF(O7&lt;4,"Medio Aseguramiento","Alto Aseguramiento"))</f>
        <v>Medio Aseguramiento</v>
      </c>
      <c r="Q7" s="10" t="str">
        <f>VLOOKUP(P7,Escala!$A$2:$D$4,3,0)</f>
        <v>Deberá auditar y generar hallazgos y recomendaciones a la función de aseguramiento (segunda línea) para su mejora y evaluará los aspectos que considere relevantes de la primera línea de defensa.</v>
      </c>
      <c r="R7" s="14" t="str">
        <f>VLOOKUP(P7,Escala!$A$2:$D$4,4,0)</f>
        <v>Prioridad 2</v>
      </c>
    </row>
    <row r="8" spans="1:21" ht="165" x14ac:dyDescent="0.3">
      <c r="A8" s="37">
        <v>3</v>
      </c>
      <c r="B8" s="10" t="s">
        <v>29</v>
      </c>
      <c r="C8" s="10" t="s">
        <v>30</v>
      </c>
      <c r="D8" s="10" t="s">
        <v>84</v>
      </c>
      <c r="E8" s="11" t="s">
        <v>25</v>
      </c>
      <c r="F8" s="4" t="s">
        <v>85</v>
      </c>
      <c r="G8" s="4" t="s">
        <v>85</v>
      </c>
      <c r="H8" s="4" t="s">
        <v>85</v>
      </c>
      <c r="I8" s="10" t="str">
        <f t="shared" si="0"/>
        <v>Segunda línea de control</v>
      </c>
      <c r="J8" s="15" t="s">
        <v>31</v>
      </c>
      <c r="K8" s="4">
        <v>4</v>
      </c>
      <c r="L8" s="4">
        <v>3</v>
      </c>
      <c r="M8" s="4">
        <v>4</v>
      </c>
      <c r="N8" s="4">
        <v>3</v>
      </c>
      <c r="O8" s="4">
        <f t="shared" si="1"/>
        <v>3.5</v>
      </c>
      <c r="P8" s="13" t="str">
        <f t="shared" si="2"/>
        <v>Medio Aseguramiento</v>
      </c>
      <c r="Q8" s="10" t="str">
        <f>VLOOKUP(P8,Escala!$A$2:$D$4,3,0)</f>
        <v>Deberá auditar y generar hallazgos y recomendaciones a la función de aseguramiento (segunda línea) para su mejora y evaluará los aspectos que considere relevantes de la primera línea de defensa.</v>
      </c>
      <c r="R8" s="14" t="str">
        <f>VLOOKUP(P8,Escala!$A$2:$D$4,4,0)</f>
        <v>Prioridad 2</v>
      </c>
    </row>
    <row r="9" spans="1:21" ht="132" x14ac:dyDescent="0.3">
      <c r="A9" s="37">
        <v>4</v>
      </c>
      <c r="B9" s="10" t="s">
        <v>33</v>
      </c>
      <c r="C9" s="10" t="s">
        <v>32</v>
      </c>
      <c r="D9" s="10" t="s">
        <v>84</v>
      </c>
      <c r="E9" s="11" t="s">
        <v>25</v>
      </c>
      <c r="F9" s="4" t="s">
        <v>85</v>
      </c>
      <c r="G9" s="4" t="s">
        <v>85</v>
      </c>
      <c r="H9" s="4" t="s">
        <v>85</v>
      </c>
      <c r="I9" s="10" t="str">
        <f t="shared" si="0"/>
        <v>Segunda línea de control</v>
      </c>
      <c r="J9" s="15" t="s">
        <v>87</v>
      </c>
      <c r="K9" s="4">
        <v>4</v>
      </c>
      <c r="L9" s="4">
        <v>3</v>
      </c>
      <c r="M9" s="4">
        <v>4</v>
      </c>
      <c r="N9" s="4">
        <v>3</v>
      </c>
      <c r="O9" s="4">
        <f t="shared" si="1"/>
        <v>3.5</v>
      </c>
      <c r="P9" s="13" t="str">
        <f t="shared" si="2"/>
        <v>Medio Aseguramiento</v>
      </c>
      <c r="Q9" s="10" t="str">
        <f>VLOOKUP(P9,Escala!$A$2:$D$4,3,0)</f>
        <v>Deberá auditar y generar hallazgos y recomendaciones a la función de aseguramiento (segunda línea) para su mejora y evaluará los aspectos que considere relevantes de la primera línea de defensa.</v>
      </c>
      <c r="R9" s="14" t="str">
        <f>VLOOKUP(P9,Escala!$A$2:$D$4,4,0)</f>
        <v>Prioridad 2</v>
      </c>
    </row>
    <row r="10" spans="1:21" ht="159.75" customHeight="1" x14ac:dyDescent="0.3">
      <c r="A10" s="37">
        <v>5</v>
      </c>
      <c r="B10" s="10" t="s">
        <v>34</v>
      </c>
      <c r="C10" s="16" t="s">
        <v>35</v>
      </c>
      <c r="D10" s="10" t="s">
        <v>84</v>
      </c>
      <c r="E10" s="10" t="s">
        <v>36</v>
      </c>
      <c r="F10" s="4" t="s">
        <v>85</v>
      </c>
      <c r="G10" s="4" t="s">
        <v>85</v>
      </c>
      <c r="H10" s="4" t="s">
        <v>85</v>
      </c>
      <c r="I10" s="10" t="str">
        <f t="shared" si="0"/>
        <v>Segunda línea de control</v>
      </c>
      <c r="J10" s="15" t="s">
        <v>37</v>
      </c>
      <c r="K10" s="4">
        <v>3</v>
      </c>
      <c r="L10" s="4">
        <v>3</v>
      </c>
      <c r="M10" s="4">
        <v>4</v>
      </c>
      <c r="N10" s="4">
        <v>3</v>
      </c>
      <c r="O10" s="4">
        <f t="shared" si="1"/>
        <v>3.3000000000000003</v>
      </c>
      <c r="P10" s="13" t="str">
        <f t="shared" si="2"/>
        <v>Medio Aseguramiento</v>
      </c>
      <c r="Q10" s="10" t="str">
        <f>VLOOKUP(P10,Escala!$A$2:$D$4,3,0)</f>
        <v>Deberá auditar y generar hallazgos y recomendaciones a la función de aseguramiento (segunda línea) para su mejora y evaluará los aspectos que considere relevantes de la primera línea de defensa.</v>
      </c>
      <c r="R10" s="14" t="str">
        <f>VLOOKUP(P10,Escala!$A$2:$D$4,4,0)</f>
        <v>Prioridad 2</v>
      </c>
    </row>
    <row r="11" spans="1:21" ht="99" x14ac:dyDescent="0.3">
      <c r="A11" s="37">
        <v>6</v>
      </c>
      <c r="B11" s="10" t="s">
        <v>59</v>
      </c>
      <c r="C11" s="39" t="s">
        <v>61</v>
      </c>
      <c r="D11" s="10" t="s">
        <v>84</v>
      </c>
      <c r="E11" s="10" t="s">
        <v>63</v>
      </c>
      <c r="F11" s="4" t="s">
        <v>85</v>
      </c>
      <c r="G11" s="4" t="s">
        <v>85</v>
      </c>
      <c r="H11" s="4" t="s">
        <v>85</v>
      </c>
      <c r="I11" s="10" t="str">
        <f t="shared" si="0"/>
        <v>Segunda línea de control</v>
      </c>
      <c r="J11" s="38" t="s">
        <v>89</v>
      </c>
      <c r="K11" s="4">
        <v>4</v>
      </c>
      <c r="L11" s="4">
        <v>3</v>
      </c>
      <c r="M11" s="4">
        <v>4</v>
      </c>
      <c r="N11" s="4">
        <v>3</v>
      </c>
      <c r="O11" s="4">
        <f t="shared" si="1"/>
        <v>3.5</v>
      </c>
      <c r="P11" s="13" t="str">
        <f t="shared" si="2"/>
        <v>Medio Aseguramiento</v>
      </c>
      <c r="Q11" s="10" t="str">
        <f>VLOOKUP(P11,Escala!$A$2:$D$4,3,0)</f>
        <v>Deberá auditar y generar hallazgos y recomendaciones a la función de aseguramiento (segunda línea) para su mejora y evaluará los aspectos que considere relevantes de la primera línea de defensa.</v>
      </c>
      <c r="R11" s="14" t="str">
        <f>VLOOKUP(P11,Escala!$A$2:$D$4,4,0)</f>
        <v>Prioridad 2</v>
      </c>
    </row>
    <row r="12" spans="1:21" ht="148.5" x14ac:dyDescent="0.3">
      <c r="A12" s="37">
        <v>7</v>
      </c>
      <c r="B12" s="10" t="s">
        <v>60</v>
      </c>
      <c r="C12" s="39" t="s">
        <v>62</v>
      </c>
      <c r="D12" s="10" t="s">
        <v>84</v>
      </c>
      <c r="E12" s="10" t="s">
        <v>64</v>
      </c>
      <c r="F12" s="4" t="s">
        <v>85</v>
      </c>
      <c r="G12" s="4" t="s">
        <v>85</v>
      </c>
      <c r="H12" s="4" t="s">
        <v>85</v>
      </c>
      <c r="I12" s="10" t="str">
        <f t="shared" si="0"/>
        <v>Segunda línea de control</v>
      </c>
      <c r="J12" s="38" t="s">
        <v>90</v>
      </c>
      <c r="K12" s="4">
        <v>4</v>
      </c>
      <c r="L12" s="4">
        <v>3</v>
      </c>
      <c r="M12" s="4">
        <v>4</v>
      </c>
      <c r="N12" s="4">
        <v>3</v>
      </c>
      <c r="O12" s="4">
        <f t="shared" si="1"/>
        <v>3.5</v>
      </c>
      <c r="P12" s="13" t="str">
        <f t="shared" si="2"/>
        <v>Medio Aseguramiento</v>
      </c>
      <c r="Q12" s="10" t="str">
        <f>VLOOKUP(P12,Escala!$A$2:$D$4,3,0)</f>
        <v>Deberá auditar y generar hallazgos y recomendaciones a la función de aseguramiento (segunda línea) para su mejora y evaluará los aspectos que considere relevantes de la primera línea de defensa.</v>
      </c>
      <c r="R12" s="14" t="str">
        <f>VLOOKUP(P12,Escala!$A$2:$D$4,4,0)</f>
        <v>Prioridad 2</v>
      </c>
    </row>
  </sheetData>
  <autoFilter ref="A5:R10" xr:uid="{F41EBA4E-90DD-459E-B29C-3DCD19470109}"/>
  <mergeCells count="5">
    <mergeCell ref="A3:J4"/>
    <mergeCell ref="K3:O3"/>
    <mergeCell ref="P3:R4"/>
    <mergeCell ref="A1:R1"/>
    <mergeCell ref="A2:R2"/>
  </mergeCells>
  <conditionalFormatting sqref="B6 B11:B12">
    <cfRule type="cellIs" dxfId="4" priority="3" operator="equal">
      <formula>0</formula>
    </cfRule>
  </conditionalFormatting>
  <conditionalFormatting sqref="I6:I12">
    <cfRule type="cellIs" dxfId="3" priority="2" operator="equal">
      <formula>"Segunda línea de control"</formula>
    </cfRule>
  </conditionalFormatting>
  <conditionalFormatting sqref="P6:P12">
    <cfRule type="cellIs" dxfId="2" priority="4" operator="equal">
      <formula>"Alto Aseguramiento"</formula>
    </cfRule>
    <cfRule type="cellIs" dxfId="1" priority="5" operator="equal">
      <formula>"Medio Aseguramiento"</formula>
    </cfRule>
    <cfRule type="cellIs" dxfId="0" priority="6" operator="equal">
      <formula>"Bajo Aseguramiento"</formula>
    </cfRule>
  </conditionalFormatting>
  <dataValidations count="4">
    <dataValidation allowBlank="1" showInputMessage="1" showErrorMessage="1" error="Si la clasificación es primera línea de defensa, no diligencie los demás campos_x000a_" sqref="J6 J8" xr:uid="{6F9781E3-BAD2-4546-8B9B-C9419B07515E}"/>
    <dataValidation operator="equal" allowBlank="1" showInputMessage="1" showErrorMessage="1" sqref="O6:O12" xr:uid="{2551AED7-0050-40F2-B896-AD45268D68F8}"/>
    <dataValidation type="whole" allowBlank="1" showInputMessage="1" showErrorMessage="1" errorTitle="Atención" error="El numero tiene que estar entre 0 y 5" sqref="K6:N12" xr:uid="{0E870CE6-5449-4221-AEB6-F51BE0F9CFF4}">
      <formula1>0</formula1>
      <formula2>5</formula2>
    </dataValidation>
    <dataValidation type="list" allowBlank="1" showInputMessage="1" showErrorMessage="1" sqref="F6:H12" xr:uid="{E09C46D2-8A31-4108-B967-3DD8FD02EE80}">
      <formula1>"Sí, No"</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5179-9EB7-46FD-BC0F-451C3594FAD0}">
  <dimension ref="A1:G10"/>
  <sheetViews>
    <sheetView tabSelected="1" workbookViewId="0">
      <selection activeCell="B3" sqref="B3"/>
    </sheetView>
  </sheetViews>
  <sheetFormatPr baseColWidth="10" defaultColWidth="10.85546875" defaultRowHeight="16.5" x14ac:dyDescent="0.25"/>
  <cols>
    <col min="1" max="1" width="5.85546875" style="31" customWidth="1"/>
    <col min="2" max="2" width="24.5703125" style="30" customWidth="1"/>
    <col min="3" max="3" width="31.28515625" style="30" customWidth="1"/>
    <col min="4" max="4" width="22.5703125" style="30" customWidth="1"/>
    <col min="5" max="5" width="20.85546875" style="30" customWidth="1"/>
    <col min="6" max="6" width="30.140625" style="30" customWidth="1"/>
    <col min="7" max="7" width="14.85546875" style="31" customWidth="1"/>
    <col min="8" max="16384" width="10.85546875" style="30"/>
  </cols>
  <sheetData>
    <row r="1" spans="1:7" ht="71.25" customHeight="1" x14ac:dyDescent="0.25">
      <c r="A1" s="54"/>
      <c r="B1" s="54"/>
      <c r="C1" s="55" t="s">
        <v>91</v>
      </c>
      <c r="D1" s="55"/>
      <c r="E1" s="55"/>
      <c r="F1" s="55"/>
      <c r="G1" s="55"/>
    </row>
    <row r="2" spans="1:7" ht="21" customHeight="1" x14ac:dyDescent="0.25">
      <c r="A2" s="56" t="s">
        <v>2</v>
      </c>
      <c r="B2" s="56"/>
      <c r="C2" s="56"/>
      <c r="D2" s="56"/>
      <c r="E2" s="56"/>
      <c r="F2" s="52" t="s">
        <v>3</v>
      </c>
      <c r="G2" s="53"/>
    </row>
    <row r="3" spans="1:7" ht="38.25" x14ac:dyDescent="0.25">
      <c r="A3" s="41" t="s">
        <v>16</v>
      </c>
      <c r="B3" s="41" t="s">
        <v>88</v>
      </c>
      <c r="C3" s="41" t="s">
        <v>17</v>
      </c>
      <c r="D3" s="41" t="s">
        <v>18</v>
      </c>
      <c r="E3" s="41" t="s">
        <v>80</v>
      </c>
      <c r="F3" s="40" t="s">
        <v>57</v>
      </c>
      <c r="G3" s="40" t="s">
        <v>54</v>
      </c>
    </row>
    <row r="4" spans="1:7" ht="99" x14ac:dyDescent="0.25">
      <c r="A4" s="29">
        <f>'Segunda línea'!A6</f>
        <v>1</v>
      </c>
      <c r="B4" s="29" t="str">
        <f>'Segunda línea'!B6</f>
        <v>Planeación estratégica institucional</v>
      </c>
      <c r="C4" s="29" t="str">
        <f>'Segunda línea'!C6</f>
        <v>Posibilidad de afectación reputacional por mala percepción de los grupos de valor debido a calidad insuficiente para la atención de los servicios prestados por el Instituto</v>
      </c>
      <c r="D4" s="29" t="str">
        <f>'Segunda línea'!D6</f>
        <v>Líder del grupo</v>
      </c>
      <c r="E4" s="29" t="str">
        <f>'Segunda línea'!E6</f>
        <v>Grupo de Planeación y Relacionamiento con el Ciudadano</v>
      </c>
      <c r="F4" s="27" t="str">
        <f>'Segunda línea'!Q6</f>
        <v>Deberá auditar y generar hallazgos y recomendaciones a la función de aseguramiento (segunda línea) para su mejora y evaluará los aspectos que considere relevantes de la primera línea de defensa.</v>
      </c>
      <c r="G4" s="29" t="str">
        <f>'Segunda línea'!R6</f>
        <v>Prioridad 2</v>
      </c>
    </row>
    <row r="5" spans="1:7" ht="148.5" x14ac:dyDescent="0.25">
      <c r="A5" s="29">
        <f>'Segunda línea'!A7</f>
        <v>2</v>
      </c>
      <c r="B5" s="29" t="str">
        <f>'Segunda línea'!B7</f>
        <v>Plan estratégico de tecnologías de la información - PETI</v>
      </c>
      <c r="C5" s="29" t="str">
        <f>'Segunda línea'!C7</f>
        <v>Posibilidad de afectación reputacional por implementación de proyectos tecnológicos  de forma desarticulada con el PETI debido a formulación de planes y proyectos que involucran componentes tecnológicos sin atender los lineamientos de las políticas gobierno y seguridad digital</v>
      </c>
      <c r="D5" s="29" t="str">
        <f>'Segunda línea'!D7</f>
        <v>Líder del grupo</v>
      </c>
      <c r="E5" s="29" t="str">
        <f>'Segunda línea'!E7</f>
        <v>Grupo de Tecnologías de la Información</v>
      </c>
      <c r="F5" s="27" t="str">
        <f>'Segunda línea'!Q7</f>
        <v>Deberá auditar y generar hallazgos y recomendaciones a la función de aseguramiento (segunda línea) para su mejora y evaluará los aspectos que considere relevantes de la primera línea de defensa.</v>
      </c>
      <c r="G5" s="29" t="str">
        <f>'Segunda línea'!R7</f>
        <v>Prioridad 2</v>
      </c>
    </row>
    <row r="6" spans="1:7" ht="115.5" x14ac:dyDescent="0.25">
      <c r="A6" s="29">
        <f>'Segunda línea'!A8</f>
        <v>3</v>
      </c>
      <c r="B6" s="29" t="str">
        <f>'Segunda línea'!B8</f>
        <v xml:space="preserve">Administración de riesgos
</v>
      </c>
      <c r="C6" s="29" t="str">
        <f>'Segunda línea'!C8</f>
        <v>Posibilidad de afectación económica por incumplimiento de los lineamientos normativos vigentes debido a recurso humano no capacitado en los temas relacionados al desarrollo del alcance del proceso</v>
      </c>
      <c r="D6" s="29" t="str">
        <f>'Segunda línea'!D8</f>
        <v>Líder del grupo</v>
      </c>
      <c r="E6" s="29" t="str">
        <f>'Segunda línea'!E8</f>
        <v>Grupo de Planeación y Relacionamiento con el Ciudadano</v>
      </c>
      <c r="F6" s="27" t="str">
        <f>'Segunda línea'!Q8</f>
        <v>Deberá auditar y generar hallazgos y recomendaciones a la función de aseguramiento (segunda línea) para su mejora y evaluará los aspectos que considere relevantes de la primera línea de defensa.</v>
      </c>
      <c r="G6" s="29" t="str">
        <f>'Segunda línea'!R8</f>
        <v>Prioridad 2</v>
      </c>
    </row>
    <row r="7" spans="1:7" ht="99" x14ac:dyDescent="0.25">
      <c r="A7" s="29">
        <f>'Segunda línea'!A9</f>
        <v>4</v>
      </c>
      <c r="B7" s="29" t="str">
        <f>'Segunda línea'!B9</f>
        <v>Gestión de Peticiones (PQRSD)</v>
      </c>
      <c r="C7" s="29" t="str">
        <f>'Segunda línea'!C9</f>
        <v>Posibilidad de afectación reputacional por mala percepción de los grupos de valor debido a calidad y capacidad insuficiente para la atención de los servicios prestados por el Instituto</v>
      </c>
      <c r="D7" s="29" t="str">
        <f>'Segunda línea'!D9</f>
        <v>Líder del grupo</v>
      </c>
      <c r="E7" s="29" t="str">
        <f>'Segunda línea'!E9</f>
        <v>Grupo de Planeación y Relacionamiento con el Ciudadano</v>
      </c>
      <c r="F7" s="27" t="str">
        <f>'Segunda línea'!Q9</f>
        <v>Deberá auditar y generar hallazgos y recomendaciones a la función de aseguramiento (segunda línea) para su mejora y evaluará los aspectos que considere relevantes de la primera línea de defensa.</v>
      </c>
      <c r="G7" s="29" t="str">
        <f>'Segunda línea'!R9</f>
        <v>Prioridad 2</v>
      </c>
    </row>
    <row r="8" spans="1:7" ht="115.5" x14ac:dyDescent="0.25">
      <c r="A8" s="29">
        <f>'Segunda línea'!A10</f>
        <v>5</v>
      </c>
      <c r="B8" s="29" t="str">
        <f>'Segunda línea'!B10</f>
        <v>Plan anual de seguridad y salud en el trabajo</v>
      </c>
      <c r="C8" s="29" t="str">
        <f>'Segunda línea'!C10</f>
        <v xml:space="preserve">Posibilidad de afectación económica por incumplimiento de los lineamientos normativos vigentes  debido a recurso humano no capacitado en los temas relacionados al desarrollo del alcance del proceso. </v>
      </c>
      <c r="D8" s="29" t="str">
        <f>'Segunda línea'!D10</f>
        <v>Líder del grupo</v>
      </c>
      <c r="E8" s="29" t="str">
        <f>'Segunda línea'!E10</f>
        <v>Grupo de Talento Humano</v>
      </c>
      <c r="F8" s="27" t="str">
        <f>'Segunda línea'!Q10</f>
        <v>Deberá auditar y generar hallazgos y recomendaciones a la función de aseguramiento (segunda línea) para su mejora y evaluará los aspectos que considere relevantes de la primera línea de defensa.</v>
      </c>
      <c r="G8" s="29" t="str">
        <f>'Segunda línea'!R10</f>
        <v>Prioridad 2</v>
      </c>
    </row>
    <row r="9" spans="1:7" ht="115.5" x14ac:dyDescent="0.25">
      <c r="A9" s="29">
        <f>'Segunda línea'!A11</f>
        <v>6</v>
      </c>
      <c r="B9" s="29" t="str">
        <f>'Segunda línea'!B11</f>
        <v>Proyectos de investigación</v>
      </c>
      <c r="C9" s="29" t="str">
        <f>'Segunda línea'!C11</f>
        <v>Posibilidad de afectación reputacional por la mención u omisión  inadecuada del rol institucional en la financiación de las  investigaciones debido a desconocimiento de los lineamientos legales</v>
      </c>
      <c r="D9" s="29" t="str">
        <f>'Segunda línea'!D11</f>
        <v>Líder del grupo</v>
      </c>
      <c r="E9" s="29" t="str">
        <f>'Segunda línea'!E11</f>
        <v>Grupo de investigaciones académicas</v>
      </c>
      <c r="F9" s="27" t="str">
        <f>'Segunda línea'!Q11</f>
        <v>Deberá auditar y generar hallazgos y recomendaciones a la función de aseguramiento (segunda línea) para su mejora y evaluará los aspectos que considere relevantes de la primera línea de defensa.</v>
      </c>
      <c r="G9" s="29" t="str">
        <f>'Segunda línea'!R11</f>
        <v>Prioridad 2</v>
      </c>
    </row>
    <row r="10" spans="1:7" ht="181.5" x14ac:dyDescent="0.25">
      <c r="A10" s="29">
        <f>'Segunda línea'!A12</f>
        <v>7</v>
      </c>
      <c r="B10" s="29" t="str">
        <f>'Segunda línea'!B12</f>
        <v>Plan editorial</v>
      </c>
      <c r="C10" s="29" t="str">
        <f>'Segunda línea'!C12</f>
        <v>Posibilidad de afectación reputacional por publicaciones con falencias en la edición en sus diferentes formatos (corrección de estilo o diagramación) debido a falta de revisión de las actividades de corrección, diagramación y parámetros de edición según especificaciones de las bibliotecas, colecciones y series editoriales existentes</v>
      </c>
      <c r="D10" s="29" t="str">
        <f>'Segunda línea'!D12</f>
        <v>Líder del grupo</v>
      </c>
      <c r="E10" s="29" t="str">
        <f>'Segunda línea'!E12</f>
        <v>Grupo de sello editorial</v>
      </c>
      <c r="F10" s="27" t="str">
        <f>'Segunda línea'!Q12</f>
        <v>Deberá auditar y generar hallazgos y recomendaciones a la función de aseguramiento (segunda línea) para su mejora y evaluará los aspectos que considere relevantes de la primera línea de defensa.</v>
      </c>
      <c r="G10" s="29" t="str">
        <f>'Segunda línea'!R12</f>
        <v>Prioridad 2</v>
      </c>
    </row>
  </sheetData>
  <autoFilter ref="A3:G3" xr:uid="{CB3C5179-9EB7-46FD-BC0F-451C3594FAD0}"/>
  <mergeCells count="4">
    <mergeCell ref="F2:G2"/>
    <mergeCell ref="A1:B1"/>
    <mergeCell ref="C1:G1"/>
    <mergeCell ref="A2:E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AB25-666C-43FA-BA47-611C2DAC3AEF}">
  <sheetPr codeName="Hoja7"/>
  <dimension ref="A1:D10"/>
  <sheetViews>
    <sheetView workbookViewId="0"/>
  </sheetViews>
  <sheetFormatPr baseColWidth="10" defaultColWidth="11.42578125" defaultRowHeight="15" x14ac:dyDescent="0.25"/>
  <cols>
    <col min="1" max="1" width="15.140625" style="2" customWidth="1"/>
    <col min="2" max="2" width="11.5703125" style="2" bestFit="1" customWidth="1"/>
    <col min="3" max="3" width="46.28515625" style="2" customWidth="1"/>
    <col min="4" max="4" width="17.42578125" style="2" bestFit="1" customWidth="1"/>
    <col min="5" max="16384" width="11.42578125" style="2"/>
  </cols>
  <sheetData>
    <row r="1" spans="1:4" ht="30" x14ac:dyDescent="0.25">
      <c r="A1" s="20" t="s">
        <v>45</v>
      </c>
      <c r="B1" s="20" t="s">
        <v>46</v>
      </c>
      <c r="C1" s="20" t="s">
        <v>92</v>
      </c>
      <c r="D1" s="20" t="s">
        <v>50</v>
      </c>
    </row>
    <row r="2" spans="1:4" ht="75" x14ac:dyDescent="0.25">
      <c r="A2" s="19" t="s">
        <v>41</v>
      </c>
      <c r="B2" s="3" t="s">
        <v>49</v>
      </c>
      <c r="C2" s="18" t="s">
        <v>93</v>
      </c>
      <c r="D2" s="1" t="s">
        <v>51</v>
      </c>
    </row>
    <row r="3" spans="1:4" ht="75" x14ac:dyDescent="0.25">
      <c r="A3" s="19" t="s">
        <v>44</v>
      </c>
      <c r="B3" s="3" t="s">
        <v>48</v>
      </c>
      <c r="C3" s="18" t="s">
        <v>94</v>
      </c>
      <c r="D3" s="1" t="s">
        <v>52</v>
      </c>
    </row>
    <row r="4" spans="1:4" ht="60" x14ac:dyDescent="0.25">
      <c r="A4" s="19" t="s">
        <v>43</v>
      </c>
      <c r="B4" s="3" t="s">
        <v>47</v>
      </c>
      <c r="C4" s="18" t="s">
        <v>95</v>
      </c>
      <c r="D4" s="1" t="s">
        <v>53</v>
      </c>
    </row>
    <row r="5" spans="1:4" x14ac:dyDescent="0.25">
      <c r="A5" s="2" t="s">
        <v>42</v>
      </c>
      <c r="C5" s="17" t="s">
        <v>42</v>
      </c>
    </row>
    <row r="6" spans="1:4" x14ac:dyDescent="0.25">
      <c r="A6" s="57"/>
      <c r="B6" s="17"/>
      <c r="C6" s="57"/>
    </row>
    <row r="7" spans="1:4" x14ac:dyDescent="0.25">
      <c r="A7" s="57"/>
      <c r="B7" s="17"/>
      <c r="C7" s="57"/>
    </row>
    <row r="8" spans="1:4" x14ac:dyDescent="0.25">
      <c r="A8" s="57"/>
      <c r="B8" s="17"/>
      <c r="C8" s="57"/>
    </row>
    <row r="9" spans="1:4" x14ac:dyDescent="0.25">
      <c r="A9" s="57"/>
      <c r="B9" s="17"/>
      <c r="C9" s="57"/>
    </row>
    <row r="10" spans="1:4" x14ac:dyDescent="0.25">
      <c r="C10" s="17"/>
    </row>
  </sheetData>
  <mergeCells count="4">
    <mergeCell ref="C8:C9"/>
    <mergeCell ref="A6:A7"/>
    <mergeCell ref="A8:A9"/>
    <mergeCell ref="C6:C7"/>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F8D3-A006-47C9-8FE4-8BD790F90C18}">
  <dimension ref="A1:F8"/>
  <sheetViews>
    <sheetView workbookViewId="0">
      <selection activeCell="B2" sqref="B2"/>
    </sheetView>
  </sheetViews>
  <sheetFormatPr baseColWidth="10" defaultColWidth="11.42578125" defaultRowHeight="16.5" x14ac:dyDescent="0.25"/>
  <cols>
    <col min="1" max="1" width="7.85546875" style="30" bestFit="1" customWidth="1"/>
    <col min="2" max="2" width="10.85546875" style="30" bestFit="1" customWidth="1"/>
    <col min="3" max="3" width="25.85546875" style="30" customWidth="1"/>
    <col min="4" max="4" width="23.42578125" style="30" customWidth="1"/>
    <col min="5" max="5" width="29.140625" style="30" customWidth="1"/>
    <col min="6" max="6" width="44" style="30" customWidth="1"/>
    <col min="7" max="16384" width="11.42578125" style="30"/>
  </cols>
  <sheetData>
    <row r="1" spans="1:6" x14ac:dyDescent="0.25">
      <c r="A1" s="58" t="s">
        <v>96</v>
      </c>
      <c r="B1" s="58"/>
      <c r="C1" s="58"/>
      <c r="D1" s="58"/>
      <c r="E1" s="58"/>
      <c r="F1" s="58"/>
    </row>
    <row r="2" spans="1:6" ht="49.5" x14ac:dyDescent="0.25">
      <c r="A2" s="32" t="s">
        <v>6</v>
      </c>
      <c r="B2" s="32" t="s">
        <v>7</v>
      </c>
      <c r="C2" s="32" t="s">
        <v>8</v>
      </c>
      <c r="D2" s="32" t="s">
        <v>9</v>
      </c>
      <c r="E2" s="32" t="s">
        <v>10</v>
      </c>
      <c r="F2" s="32" t="s">
        <v>11</v>
      </c>
    </row>
    <row r="3" spans="1:6" ht="49.5" x14ac:dyDescent="0.25">
      <c r="A3" s="29">
        <v>1</v>
      </c>
      <c r="B3" s="33">
        <v>44181</v>
      </c>
      <c r="C3" s="27" t="s">
        <v>12</v>
      </c>
      <c r="D3" s="27" t="s">
        <v>13</v>
      </c>
      <c r="E3" s="27" t="s">
        <v>106</v>
      </c>
      <c r="F3" s="27" t="s">
        <v>14</v>
      </c>
    </row>
    <row r="4" spans="1:6" ht="49.5" x14ac:dyDescent="0.25">
      <c r="A4" s="29">
        <v>2</v>
      </c>
      <c r="B4" s="33">
        <v>44489</v>
      </c>
      <c r="C4" s="27" t="s">
        <v>13</v>
      </c>
      <c r="D4" s="27" t="s">
        <v>13</v>
      </c>
      <c r="E4" s="27" t="s">
        <v>107</v>
      </c>
      <c r="F4" s="27" t="s">
        <v>103</v>
      </c>
    </row>
    <row r="5" spans="1:6" ht="49.5" x14ac:dyDescent="0.25">
      <c r="A5" s="29">
        <v>3</v>
      </c>
      <c r="B5" s="33">
        <v>44553</v>
      </c>
      <c r="C5" s="27" t="s">
        <v>13</v>
      </c>
      <c r="D5" s="27" t="s">
        <v>13</v>
      </c>
      <c r="E5" s="27" t="s">
        <v>108</v>
      </c>
      <c r="F5" s="27" t="s">
        <v>104</v>
      </c>
    </row>
    <row r="6" spans="1:6" ht="49.5" x14ac:dyDescent="0.25">
      <c r="A6" s="34">
        <v>4</v>
      </c>
      <c r="B6" s="35">
        <v>44768</v>
      </c>
      <c r="C6" s="36" t="s">
        <v>13</v>
      </c>
      <c r="D6" s="36" t="s">
        <v>13</v>
      </c>
      <c r="E6" s="36" t="s">
        <v>109</v>
      </c>
      <c r="F6" s="36" t="s">
        <v>105</v>
      </c>
    </row>
    <row r="7" spans="1:6" ht="115.5" x14ac:dyDescent="0.25">
      <c r="A7" s="29">
        <v>5</v>
      </c>
      <c r="B7" s="33">
        <v>45050</v>
      </c>
      <c r="C7" s="27" t="s">
        <v>13</v>
      </c>
      <c r="D7" s="27" t="s">
        <v>13</v>
      </c>
      <c r="E7" s="27" t="s">
        <v>110</v>
      </c>
      <c r="F7" s="27" t="s">
        <v>15</v>
      </c>
    </row>
    <row r="8" spans="1:6" ht="66" customHeight="1" x14ac:dyDescent="0.25">
      <c r="A8" s="29">
        <v>6</v>
      </c>
      <c r="B8" s="42">
        <v>45166</v>
      </c>
      <c r="C8" s="27" t="s">
        <v>13</v>
      </c>
      <c r="D8" s="27" t="s">
        <v>13</v>
      </c>
      <c r="E8" s="27" t="s">
        <v>111</v>
      </c>
      <c r="F8" s="27" t="s">
        <v>65</v>
      </c>
    </row>
  </sheetData>
  <autoFilter ref="A2:F2" xr:uid="{F2D0F8D3-A006-47C9-8FE4-8BD790F90C18}"/>
  <mergeCells count="1">
    <mergeCell ref="A1:F1"/>
  </mergeCells>
  <phoneticPr fontId="1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Estructura</vt:lpstr>
      <vt:lpstr>Segunda línea</vt:lpstr>
      <vt:lpstr>Mapa de aseguramiento</vt:lpstr>
      <vt:lpstr>Escala</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57310</dc:creator>
  <cp:lastModifiedBy>Diana Carolina Ramírez García</cp:lastModifiedBy>
  <dcterms:created xsi:type="dcterms:W3CDTF">2023-06-25T04:23:23Z</dcterms:created>
  <dcterms:modified xsi:type="dcterms:W3CDTF">2023-09-21T12:09:58Z</dcterms:modified>
</cp:coreProperties>
</file>